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Knowledge\MIPS\MIPS Scoring\"/>
    </mc:Choice>
  </mc:AlternateContent>
  <xr:revisionPtr revIDLastSave="0" documentId="13_ncr:1_{3F8A4587-120C-4D29-B0B8-71FC0CADDAE9}" xr6:coauthVersionLast="41" xr6:coauthVersionMax="41" xr10:uidLastSave="{00000000-0000-0000-0000-000000000000}"/>
  <bookViews>
    <workbookView xWindow="6105" yWindow="1260" windowWidth="19425" windowHeight="10395" xr2:uid="{452582E9-95F7-4EB3-BBA5-BCC7D0F054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3" i="1"/>
  <c r="E21" i="1" l="1"/>
  <c r="G21" i="1" s="1"/>
  <c r="E20" i="1"/>
  <c r="G20" i="1" s="1"/>
  <c r="E19" i="1"/>
  <c r="G19" i="1" s="1"/>
  <c r="E18" i="1"/>
  <c r="G18" i="1" s="1"/>
  <c r="B18" i="1"/>
  <c r="D18" i="1" s="1"/>
  <c r="B21" i="1"/>
  <c r="D21" i="1" s="1"/>
  <c r="B20" i="1"/>
  <c r="D20" i="1" s="1"/>
  <c r="B19" i="1"/>
  <c r="D19" i="1" s="1"/>
  <c r="G22" i="1" l="1"/>
  <c r="G23" i="1" s="1"/>
  <c r="D22" i="1"/>
  <c r="D23" i="1" s="1"/>
  <c r="C14" i="1" l="1"/>
  <c r="C13" i="1" l="1"/>
</calcChain>
</file>

<file path=xl/sharedStrings.xml><?xml version="1.0" encoding="utf-8"?>
<sst xmlns="http://schemas.openxmlformats.org/spreadsheetml/2006/main" count="31" uniqueCount="28">
  <si>
    <t>Medicare Billing</t>
  </si>
  <si>
    <t>Quality Score Estimate (points out of 60)</t>
  </si>
  <si>
    <t>Maximum Exceptional Performer Bonus (%)</t>
  </si>
  <si>
    <t>Including ACI</t>
  </si>
  <si>
    <t>Omitting ACI</t>
  </si>
  <si>
    <t>MIPS Score</t>
  </si>
  <si>
    <t>EP Bonus</t>
  </si>
  <si>
    <t>Assumptions:</t>
  </si>
  <si>
    <t>Results:</t>
  </si>
  <si>
    <t>Quality</t>
  </si>
  <si>
    <t>PI Score Estimate (points out of 100)</t>
  </si>
  <si>
    <t>MIPS Planning - Omit or Perform PI?</t>
  </si>
  <si>
    <t>Promoting Interoperability (PI)</t>
  </si>
  <si>
    <t>Improvement Activities (IA)</t>
  </si>
  <si>
    <t>Cost</t>
  </si>
  <si>
    <t>MIPS Composite Score</t>
  </si>
  <si>
    <t>Exceptional Performer Bonus</t>
  </si>
  <si>
    <t>Weighting</t>
  </si>
  <si>
    <t>Scale Score</t>
  </si>
  <si>
    <t>Weighted Score</t>
  </si>
  <si>
    <t xml:space="preserve">IA Score Estimate </t>
  </si>
  <si>
    <t xml:space="preserve">Cost Score Estimate </t>
  </si>
  <si>
    <t>Maximum</t>
  </si>
  <si>
    <t>- - - - E X C L U D I N G    P I - - - -</t>
  </si>
  <si>
    <t xml:space="preserve"> - - - - I N C L U D I N G    P I - - - -</t>
  </si>
  <si>
    <t>Exceptional Performer Threshold</t>
  </si>
  <si>
    <t>Enter the practice's Medicare billing</t>
  </si>
  <si>
    <t>Enter the practice's estimated MIPS category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</si>
</sst>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/>
    <xf numFmtId="164" fontId="0" fillId="2" borderId="0" xfId="0" applyNumberFormat="1" applyFill="1"/>
    <xf numFmtId="0" fontId="3" fillId="0" borderId="0" xfId="0" applyFont="1"/>
    <xf numFmtId="0" fontId="0" fillId="2" borderId="0" xfId="0" applyFill="1"/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E7EF-742C-4B8A-B5DA-8B18B02C2ACA}">
  <dimension ref="A1:G23"/>
  <sheetViews>
    <sheetView tabSelected="1" workbookViewId="0">
      <selection activeCell="L17" sqref="L17"/>
    </sheetView>
  </sheetViews>
  <sheetFormatPr defaultRowHeight="15" x14ac:dyDescent="0.25"/>
  <cols>
    <col min="1" max="1" width="39.42578125" customWidth="1"/>
    <col min="2" max="2" width="11" customWidth="1"/>
    <col min="3" max="3" width="10.5703125" customWidth="1"/>
    <col min="4" max="4" width="10.85546875" customWidth="1"/>
    <col min="5" max="5" width="10" customWidth="1"/>
    <col min="6" max="7" width="10.28515625" customWidth="1"/>
  </cols>
  <sheetData>
    <row r="1" spans="1:7" ht="18.75" x14ac:dyDescent="0.3">
      <c r="A1" s="4" t="s">
        <v>11</v>
      </c>
    </row>
    <row r="2" spans="1:7" x14ac:dyDescent="0.25">
      <c r="A2" s="3" t="s">
        <v>7</v>
      </c>
    </row>
    <row r="3" spans="1:7" x14ac:dyDescent="0.25">
      <c r="A3" t="s">
        <v>0</v>
      </c>
      <c r="B3" s="10"/>
      <c r="C3" s="11" t="s">
        <v>26</v>
      </c>
    </row>
    <row r="4" spans="1:7" x14ac:dyDescent="0.25">
      <c r="A4" t="s">
        <v>25</v>
      </c>
      <c r="B4">
        <v>75</v>
      </c>
    </row>
    <row r="5" spans="1:7" x14ac:dyDescent="0.25">
      <c r="A5" t="s">
        <v>2</v>
      </c>
      <c r="B5" s="2">
        <v>2.5</v>
      </c>
    </row>
    <row r="6" spans="1:7" x14ac:dyDescent="0.25">
      <c r="C6" s="6" t="s">
        <v>22</v>
      </c>
    </row>
    <row r="7" spans="1:7" x14ac:dyDescent="0.25">
      <c r="A7" t="s">
        <v>1</v>
      </c>
      <c r="B7" s="12"/>
      <c r="C7">
        <v>60</v>
      </c>
      <c r="E7" s="11" t="s">
        <v>27</v>
      </c>
    </row>
    <row r="8" spans="1:7" x14ac:dyDescent="0.25">
      <c r="A8" t="s">
        <v>10</v>
      </c>
      <c r="B8" s="12"/>
      <c r="C8">
        <v>100</v>
      </c>
    </row>
    <row r="9" spans="1:7" x14ac:dyDescent="0.25">
      <c r="A9" t="s">
        <v>20</v>
      </c>
      <c r="B9" s="12"/>
      <c r="C9">
        <v>40</v>
      </c>
    </row>
    <row r="10" spans="1:7" x14ac:dyDescent="0.25">
      <c r="A10" t="s">
        <v>21</v>
      </c>
      <c r="B10" s="12"/>
      <c r="C10">
        <v>20</v>
      </c>
    </row>
    <row r="12" spans="1:7" x14ac:dyDescent="0.25">
      <c r="A12" s="3" t="s">
        <v>8</v>
      </c>
      <c r="B12" s="3" t="s">
        <v>5</v>
      </c>
      <c r="C12" s="3" t="s">
        <v>6</v>
      </c>
    </row>
    <row r="13" spans="1:7" x14ac:dyDescent="0.25">
      <c r="A13" t="s">
        <v>3</v>
      </c>
      <c r="B13" s="2">
        <f>($B$7/60)*45 + ($B$8/100)*25 + ($B$9/40)*15 + ($B$10/20)*15</f>
        <v>0</v>
      </c>
      <c r="C13" s="1">
        <f>$B$3 * ( (($B$5 - (0.5*$B$5/10))/(100-$B$4)) * ($B$13-70) + (0.5*$B$5/10) ) / 100</f>
        <v>0</v>
      </c>
    </row>
    <row r="14" spans="1:7" x14ac:dyDescent="0.25">
      <c r="A14" t="s">
        <v>4</v>
      </c>
      <c r="B14" s="2">
        <f>($B$7/60)*70 + ($B$8/100)*0 + ($B$9/40)*15 + ($B$10/20)*15</f>
        <v>0</v>
      </c>
      <c r="C14" s="1">
        <f>$B$3 * ( (($B$5 - (0.5*$B$5/10))/(100-$B$4)) * ($B$14-70) + (0.5*$B$5/10) ) / 100</f>
        <v>0</v>
      </c>
    </row>
    <row r="15" spans="1:7" x14ac:dyDescent="0.25">
      <c r="C15" s="1"/>
    </row>
    <row r="16" spans="1:7" x14ac:dyDescent="0.25">
      <c r="B16" s="13" t="s">
        <v>24</v>
      </c>
      <c r="C16" s="13"/>
      <c r="D16" s="13"/>
      <c r="E16" s="13" t="s">
        <v>23</v>
      </c>
      <c r="F16" s="13"/>
      <c r="G16" s="13"/>
    </row>
    <row r="17" spans="1:7" ht="30" x14ac:dyDescent="0.25">
      <c r="B17" s="5" t="s">
        <v>18</v>
      </c>
      <c r="C17" s="5" t="s">
        <v>17</v>
      </c>
      <c r="D17" s="5" t="s">
        <v>19</v>
      </c>
      <c r="E17" s="5" t="s">
        <v>18</v>
      </c>
      <c r="F17" s="5" t="s">
        <v>17</v>
      </c>
      <c r="G17" s="5" t="s">
        <v>19</v>
      </c>
    </row>
    <row r="18" spans="1:7" x14ac:dyDescent="0.25">
      <c r="A18" s="7" t="s">
        <v>9</v>
      </c>
      <c r="B18" s="2">
        <f>$B$7</f>
        <v>0</v>
      </c>
      <c r="C18">
        <v>50</v>
      </c>
      <c r="D18" s="2">
        <f>(B18/60)*C18</f>
        <v>0</v>
      </c>
      <c r="E18" s="2">
        <f>$B$7</f>
        <v>0</v>
      </c>
      <c r="F18">
        <v>75</v>
      </c>
      <c r="G18" s="2">
        <f>(E18/60)*F18</f>
        <v>0</v>
      </c>
    </row>
    <row r="19" spans="1:7" x14ac:dyDescent="0.25">
      <c r="A19" s="7" t="s">
        <v>12</v>
      </c>
      <c r="B19" s="2">
        <f>$B$8</f>
        <v>0</v>
      </c>
      <c r="C19">
        <v>25</v>
      </c>
      <c r="D19" s="2">
        <f>(B19/100)*C19</f>
        <v>0</v>
      </c>
      <c r="E19" s="2">
        <f>$B$8</f>
        <v>0</v>
      </c>
      <c r="F19">
        <v>0</v>
      </c>
      <c r="G19" s="2">
        <f>(E19/100)*F19</f>
        <v>0</v>
      </c>
    </row>
    <row r="20" spans="1:7" x14ac:dyDescent="0.25">
      <c r="A20" s="7" t="s">
        <v>13</v>
      </c>
      <c r="B20" s="2">
        <f>$B$9</f>
        <v>0</v>
      </c>
      <c r="C20">
        <v>15</v>
      </c>
      <c r="D20" s="2">
        <f>(B20/40)*C20</f>
        <v>0</v>
      </c>
      <c r="E20" s="2">
        <f>$B$9</f>
        <v>0</v>
      </c>
      <c r="F20">
        <v>15</v>
      </c>
      <c r="G20" s="2">
        <f>(E20/40)*F20</f>
        <v>0</v>
      </c>
    </row>
    <row r="21" spans="1:7" x14ac:dyDescent="0.25">
      <c r="A21" s="7" t="s">
        <v>14</v>
      </c>
      <c r="B21" s="2">
        <f>$B$10</f>
        <v>0</v>
      </c>
      <c r="C21">
        <v>10</v>
      </c>
      <c r="D21" s="2">
        <f>(B21/20)*10</f>
        <v>0</v>
      </c>
      <c r="E21" s="2">
        <f>$B$10</f>
        <v>0</v>
      </c>
      <c r="F21">
        <v>10</v>
      </c>
      <c r="G21" s="2">
        <f>(E21/20)*10</f>
        <v>0</v>
      </c>
    </row>
    <row r="22" spans="1:7" x14ac:dyDescent="0.25">
      <c r="A22" s="7" t="s">
        <v>15</v>
      </c>
      <c r="D22" s="8">
        <f>SUM(D18:D21)</f>
        <v>0</v>
      </c>
      <c r="G22" s="8">
        <f>SUM(G18:G21)</f>
        <v>0</v>
      </c>
    </row>
    <row r="23" spans="1:7" x14ac:dyDescent="0.25">
      <c r="A23" s="7" t="s">
        <v>16</v>
      </c>
      <c r="D23" s="9">
        <f>IF(D22&lt;=$B$4,0,$B$3 * ( (($B$5 - (0.5*$B$5/10))/(100-$B$4)) * (D22-70) + (0.5*$B$5/10) ) / 100)</f>
        <v>0</v>
      </c>
      <c r="G23" s="9">
        <f>IF(G22&lt;=70,0,$B$3 * ( (($B$5 - (0.5*$B$5/10))/(100-$B$4)) * (G22-70) + (0.5*$B$5/10) ) / 100)</f>
        <v>0</v>
      </c>
    </row>
  </sheetData>
  <mergeCells count="2">
    <mergeCell ref="B16:D16"/>
    <mergeCell ref="E16:G16"/>
  </mergeCells>
  <dataValidations count="4">
    <dataValidation type="custom" allowBlank="1" showInputMessage="1" showErrorMessage="1" sqref="B8 B4" xr:uid="{2178A76F-1044-43BD-936F-17410D5BABEA}">
      <formula1>AND(B4&lt;=100,B4&gt;=0)</formula1>
    </dataValidation>
    <dataValidation type="custom" allowBlank="1" showInputMessage="1" showErrorMessage="1" sqref="B7" xr:uid="{84F80331-9A1A-46B1-B30B-876E1D94E5C6}">
      <formula1>AND(B7&lt;=60,B7&gt;=0)</formula1>
    </dataValidation>
    <dataValidation type="custom" allowBlank="1" showInputMessage="1" showErrorMessage="1" sqref="B10" xr:uid="{7474A893-3C49-42DF-AC10-9DFDAA32698A}">
      <formula1>AND(B10&lt;=20,B10&gt;=0)</formula1>
    </dataValidation>
    <dataValidation type="custom" allowBlank="1" showInputMessage="1" showErrorMessage="1" sqref="B9" xr:uid="{A63A6EA6-C882-48D5-B8E6-3BD9F1CB5A67}">
      <formula1>AND(B9&lt;=40,B9&gt;=0)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Pritts</dc:creator>
  <cp:lastModifiedBy>Alex Dighero</cp:lastModifiedBy>
  <dcterms:created xsi:type="dcterms:W3CDTF">2018-04-12T18:55:49Z</dcterms:created>
  <dcterms:modified xsi:type="dcterms:W3CDTF">2019-03-14T17:50:23Z</dcterms:modified>
</cp:coreProperties>
</file>